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09"/>
  <workbookPr/>
  <mc:AlternateContent xmlns:mc="http://schemas.openxmlformats.org/markup-compatibility/2006">
    <mc:Choice Requires="x15">
      <x15ac:absPath xmlns:x15ac="http://schemas.microsoft.com/office/spreadsheetml/2010/11/ac" url="/Users/peterbromark/Downloads/"/>
    </mc:Choice>
  </mc:AlternateContent>
  <xr:revisionPtr revIDLastSave="0" documentId="13_ncr:1_{A56F6FEB-0467-B848-ADBF-DE8A5E0F8412}" xr6:coauthVersionLast="34" xr6:coauthVersionMax="34" xr10:uidLastSave="{00000000-0000-0000-0000-000000000000}"/>
  <bookViews>
    <workbookView xWindow="0" yWindow="460" windowWidth="28800" windowHeight="12000" xr2:uid="{00000000-000D-0000-FFFF-FFFF00000000}"/>
  </bookViews>
  <sheets>
    <sheet name="Ark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" i="1" l="1"/>
  <c r="C37" i="1"/>
  <c r="C35" i="1"/>
  <c r="B34" i="1"/>
  <c r="E33" i="1"/>
  <c r="E34" i="1" s="1"/>
  <c r="C33" i="1"/>
  <c r="D33" i="1" s="1"/>
  <c r="B21" i="1"/>
  <c r="C23" i="1" s="1"/>
  <c r="C24" i="1"/>
  <c r="E24" i="1"/>
  <c r="C22" i="1"/>
  <c r="E20" i="1"/>
  <c r="C20" i="1"/>
  <c r="D20" i="1" s="1"/>
  <c r="F33" i="1" l="1"/>
  <c r="C36" i="1"/>
  <c r="D37" i="1" s="1"/>
  <c r="F37" i="1" s="1"/>
  <c r="F20" i="1"/>
  <c r="E21" i="1"/>
  <c r="D24" i="1"/>
  <c r="F24" i="1" s="1"/>
  <c r="C9" i="1"/>
  <c r="C10" i="1"/>
  <c r="C7" i="1"/>
  <c r="D7" i="1" s="1"/>
  <c r="C11" i="1"/>
  <c r="B11" i="1"/>
  <c r="E7" i="1"/>
  <c r="F7" i="1" l="1"/>
  <c r="D11" i="1"/>
  <c r="E11" i="1"/>
  <c r="F11" i="1" l="1"/>
  <c r="E8" i="1"/>
</calcChain>
</file>

<file path=xl/sharedStrings.xml><?xml version="1.0" encoding="utf-8"?>
<sst xmlns="http://schemas.openxmlformats.org/spreadsheetml/2006/main" count="34" uniqueCount="14">
  <si>
    <t>Regneark til udrening af tillæg</t>
  </si>
  <si>
    <t xml:space="preserve">Aftale </t>
  </si>
  <si>
    <t>Basisløn</t>
  </si>
  <si>
    <t>tillæg</t>
  </si>
  <si>
    <t>Basisløn + tillæg</t>
  </si>
  <si>
    <t>Arbejsgiverbetalt pension</t>
  </si>
  <si>
    <t>Brutoløn</t>
  </si>
  <si>
    <t xml:space="preserve">Tillægs størelse </t>
  </si>
  <si>
    <t>Ændring</t>
  </si>
  <si>
    <t>tillæg over grænse</t>
  </si>
  <si>
    <t>modregning</t>
  </si>
  <si>
    <t xml:space="preserve">Regneark Teknolog </t>
  </si>
  <si>
    <t>Jordbrugsbachelorer trin 1</t>
  </si>
  <si>
    <t>Jordbrugsbachelorer trin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</si>
</sst>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2" borderId="1" xfId="0" applyFont="1" applyFill="1" applyBorder="1"/>
    <xf numFmtId="1" fontId="1" fillId="0" borderId="1" xfId="0" applyNumberFormat="1" applyFont="1" applyBorder="1"/>
    <xf numFmtId="2" fontId="1" fillId="0" borderId="1" xfId="0" applyNumberFormat="1" applyFont="1" applyBorder="1"/>
    <xf numFmtId="0" fontId="1" fillId="3" borderId="1" xfId="0" applyFont="1" applyFill="1" applyBorder="1"/>
    <xf numFmtId="1" fontId="1" fillId="4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8"/>
  <sheetViews>
    <sheetView tabSelected="1" workbookViewId="0">
      <selection activeCell="E17" sqref="E17"/>
    </sheetView>
  </sheetViews>
  <sheetFormatPr baseColWidth="10" defaultColWidth="8.83203125" defaultRowHeight="15" x14ac:dyDescent="0.2"/>
  <cols>
    <col min="1" max="1" width="24.33203125" customWidth="1"/>
    <col min="2" max="2" width="16.5" customWidth="1"/>
    <col min="3" max="3" width="26.83203125" customWidth="1"/>
    <col min="4" max="4" width="23.83203125" customWidth="1"/>
    <col min="5" max="5" width="31.33203125" customWidth="1"/>
    <col min="6" max="6" width="27.33203125" customWidth="1"/>
  </cols>
  <sheetData>
    <row r="1" spans="1:19" ht="19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9" x14ac:dyDescent="0.25">
      <c r="A2" s="2"/>
      <c r="B2" s="2"/>
      <c r="C2" s="2" t="s">
        <v>11</v>
      </c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9" x14ac:dyDescent="0.25">
      <c r="A3" s="2"/>
      <c r="B3" s="2"/>
      <c r="C3" s="2"/>
      <c r="D3" s="2" t="s">
        <v>7</v>
      </c>
      <c r="E3" s="3">
        <v>5259</v>
      </c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9" x14ac:dyDescent="0.25">
      <c r="A4" s="2"/>
      <c r="B4" s="2"/>
      <c r="C4" s="2"/>
      <c r="D4" s="2"/>
      <c r="E4" s="2"/>
      <c r="F4" s="2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9" x14ac:dyDescent="0.25">
      <c r="A5" s="2"/>
      <c r="B5" s="2"/>
      <c r="C5" s="2"/>
      <c r="D5" s="2"/>
      <c r="E5" s="2"/>
      <c r="F5" s="2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9" x14ac:dyDescent="0.25">
      <c r="A6" s="2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9" x14ac:dyDescent="0.25">
      <c r="A7" s="2">
        <v>2018</v>
      </c>
      <c r="B7" s="2">
        <v>25768.54</v>
      </c>
      <c r="C7" s="2">
        <f>E3</f>
        <v>5259</v>
      </c>
      <c r="D7" s="2">
        <f>B7+C7</f>
        <v>31027.54</v>
      </c>
      <c r="E7" s="4">
        <f>B7*0.108</f>
        <v>2783.0023200000001</v>
      </c>
      <c r="F7" s="5">
        <f>D7+E7</f>
        <v>33810.54232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9" x14ac:dyDescent="0.25">
      <c r="A8" s="2" t="s">
        <v>8</v>
      </c>
      <c r="B8" s="2">
        <v>1258.46</v>
      </c>
      <c r="C8" s="2"/>
      <c r="D8" s="2"/>
      <c r="E8" s="4">
        <f>E11-E7</f>
        <v>189.96767999999975</v>
      </c>
      <c r="F8" s="2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9" x14ac:dyDescent="0.25">
      <c r="A9" s="2" t="s">
        <v>9</v>
      </c>
      <c r="B9" s="2"/>
      <c r="C9" s="2">
        <f>IF(E3-4000&gt;1,E3-4000,0)</f>
        <v>1259</v>
      </c>
      <c r="D9" s="2"/>
      <c r="E9" s="2"/>
      <c r="F9" s="2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9" x14ac:dyDescent="0.25">
      <c r="A10" s="2" t="s">
        <v>10</v>
      </c>
      <c r="B10" s="2"/>
      <c r="C10" s="6">
        <f>IF(E3&lt;5258.46,C9,1258.46)</f>
        <v>1258.46</v>
      </c>
      <c r="D10" s="2"/>
      <c r="E10" s="2"/>
      <c r="F10" s="2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9" x14ac:dyDescent="0.25">
      <c r="A11" s="2">
        <v>2021</v>
      </c>
      <c r="B11" s="2">
        <f>SUM(B7:B8)</f>
        <v>27027</v>
      </c>
      <c r="C11" s="2">
        <f>E3</f>
        <v>5259</v>
      </c>
      <c r="D11" s="2">
        <f>B11+C11-C10</f>
        <v>31027.54</v>
      </c>
      <c r="E11" s="4">
        <f>B11*0.11</f>
        <v>2972.97</v>
      </c>
      <c r="F11" s="7">
        <f>E11+D11</f>
        <v>34000.51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9" x14ac:dyDescent="0.25">
      <c r="A12" s="2"/>
      <c r="B12" s="2"/>
      <c r="C12" s="2"/>
      <c r="D12" s="2"/>
      <c r="E12" s="2"/>
      <c r="F12" s="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9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9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9" x14ac:dyDescent="0.25">
      <c r="A15" s="2"/>
      <c r="B15" s="2"/>
      <c r="C15" s="2" t="s">
        <v>12</v>
      </c>
      <c r="D15" s="2"/>
      <c r="E15" s="2"/>
      <c r="F15" s="2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9" ht="19" x14ac:dyDescent="0.25">
      <c r="A16" s="2"/>
      <c r="B16" s="2"/>
      <c r="C16" s="2"/>
      <c r="D16" s="2" t="s">
        <v>7</v>
      </c>
      <c r="E16" s="3">
        <v>0</v>
      </c>
      <c r="F16" s="2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9" x14ac:dyDescent="0.25">
      <c r="A17" s="2"/>
      <c r="B17" s="2"/>
      <c r="C17" s="2"/>
      <c r="D17" s="2"/>
      <c r="E17" s="2"/>
      <c r="F17" s="2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9" x14ac:dyDescent="0.25">
      <c r="A18" s="2"/>
      <c r="B18" s="2"/>
      <c r="C18" s="2"/>
      <c r="D18" s="2"/>
      <c r="E18" s="2"/>
      <c r="F18" s="2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9" x14ac:dyDescent="0.25">
      <c r="A19" s="2" t="s">
        <v>1</v>
      </c>
      <c r="B19" s="2" t="s">
        <v>2</v>
      </c>
      <c r="C19" s="2" t="s">
        <v>3</v>
      </c>
      <c r="D19" s="2" t="s">
        <v>4</v>
      </c>
      <c r="E19" s="2" t="s">
        <v>5</v>
      </c>
      <c r="F19" s="2" t="s">
        <v>6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9" x14ac:dyDescent="0.25">
      <c r="A20" s="2">
        <v>2018</v>
      </c>
      <c r="B20" s="2">
        <v>26582.28</v>
      </c>
      <c r="C20" s="2">
        <f>E16</f>
        <v>0</v>
      </c>
      <c r="D20" s="2">
        <f>B20+C20</f>
        <v>26582.28</v>
      </c>
      <c r="E20" s="4">
        <f>B20*0.108</f>
        <v>2870.8862399999998</v>
      </c>
      <c r="F20" s="5">
        <f>D20+E20</f>
        <v>29453.166239999999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9" x14ac:dyDescent="0.25">
      <c r="A21" s="2" t="s">
        <v>8</v>
      </c>
      <c r="B21" s="2">
        <f>B24-B20</f>
        <v>1255.7200000000012</v>
      </c>
      <c r="C21" s="2"/>
      <c r="D21" s="2"/>
      <c r="E21" s="4">
        <f>E24-E20</f>
        <v>191.29376000000002</v>
      </c>
      <c r="F21" s="2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9" x14ac:dyDescent="0.25">
      <c r="A22" s="2" t="s">
        <v>9</v>
      </c>
      <c r="B22" s="2"/>
      <c r="C22" s="2">
        <f>IF(E16-4000&gt;1,E16-4000,0)</f>
        <v>0</v>
      </c>
      <c r="D22" s="2"/>
      <c r="E22" s="2"/>
      <c r="F22" s="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9" x14ac:dyDescent="0.25">
      <c r="A23" s="2" t="s">
        <v>10</v>
      </c>
      <c r="B23" s="2"/>
      <c r="C23" s="6">
        <f>IF(E16&lt;(B21+4000),C22,B21)</f>
        <v>0</v>
      </c>
      <c r="D23" s="2"/>
      <c r="E23" s="2"/>
      <c r="F23" s="2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9" x14ac:dyDescent="0.25">
      <c r="A24" s="2">
        <v>2021</v>
      </c>
      <c r="B24" s="2">
        <v>27838</v>
      </c>
      <c r="C24" s="2">
        <f>E16</f>
        <v>0</v>
      </c>
      <c r="D24" s="2">
        <f>B24+C24-C23</f>
        <v>27838</v>
      </c>
      <c r="E24" s="4">
        <f>B24*0.11</f>
        <v>3062.18</v>
      </c>
      <c r="F24" s="7">
        <f>E24+D24</f>
        <v>30900.18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9" x14ac:dyDescent="0.25">
      <c r="A25" s="2"/>
      <c r="B25" s="2"/>
      <c r="C25" s="2"/>
      <c r="D25" s="2"/>
      <c r="E25" s="2"/>
      <c r="F25" s="2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9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8" spans="1:19" ht="19" x14ac:dyDescent="0.25">
      <c r="A28" s="2"/>
      <c r="B28" s="2"/>
      <c r="C28" s="2" t="s">
        <v>13</v>
      </c>
      <c r="D28" s="2"/>
      <c r="E28" s="2"/>
      <c r="F28" s="2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9" ht="19" x14ac:dyDescent="0.25">
      <c r="A29" s="2"/>
      <c r="B29" s="2"/>
      <c r="C29" s="2"/>
      <c r="D29" s="2" t="s">
        <v>7</v>
      </c>
      <c r="E29" s="3">
        <v>0</v>
      </c>
      <c r="F29" s="2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9" x14ac:dyDescent="0.25">
      <c r="A30" s="2"/>
      <c r="B30" s="2"/>
      <c r="C30" s="2"/>
      <c r="D30" s="2"/>
      <c r="E30" s="2"/>
      <c r="F30" s="2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9" x14ac:dyDescent="0.25">
      <c r="A31" s="2"/>
      <c r="B31" s="2"/>
      <c r="C31" s="2"/>
      <c r="D31" s="2"/>
      <c r="E31" s="2"/>
      <c r="F31" s="2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9" x14ac:dyDescent="0.25">
      <c r="A32" s="2" t="s">
        <v>1</v>
      </c>
      <c r="B32" s="2" t="s">
        <v>2</v>
      </c>
      <c r="C32" s="2" t="s">
        <v>3</v>
      </c>
      <c r="D32" s="2" t="s">
        <v>4</v>
      </c>
      <c r="E32" s="2" t="s">
        <v>5</v>
      </c>
      <c r="F32" s="2" t="s">
        <v>6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9" x14ac:dyDescent="0.25">
      <c r="A33" s="2">
        <v>2018</v>
      </c>
      <c r="B33" s="2">
        <v>28752.26</v>
      </c>
      <c r="C33" s="2">
        <f>E29</f>
        <v>0</v>
      </c>
      <c r="D33" s="2">
        <f>B33+C33</f>
        <v>28752.26</v>
      </c>
      <c r="E33" s="4">
        <f>B33*0.108</f>
        <v>3105.2440799999999</v>
      </c>
      <c r="F33" s="5">
        <f>D33+E33</f>
        <v>31857.504079999999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9" x14ac:dyDescent="0.25">
      <c r="A34" s="2" t="s">
        <v>8</v>
      </c>
      <c r="B34" s="2">
        <f>B37-B33</f>
        <v>1247.7400000000016</v>
      </c>
      <c r="C34" s="2"/>
      <c r="D34" s="2"/>
      <c r="E34" s="4">
        <f>E37-E33</f>
        <v>194.75592000000006</v>
      </c>
      <c r="F34" s="2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9" x14ac:dyDescent="0.25">
      <c r="A35" s="2" t="s">
        <v>9</v>
      </c>
      <c r="B35" s="2"/>
      <c r="C35" s="2">
        <f>IF(E29-4000&gt;1,E29-4000,0)</f>
        <v>0</v>
      </c>
      <c r="D35" s="2"/>
      <c r="E35" s="2"/>
      <c r="F35" s="2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9" x14ac:dyDescent="0.25">
      <c r="A36" s="2" t="s">
        <v>10</v>
      </c>
      <c r="B36" s="2"/>
      <c r="C36" s="6">
        <f>IF(E29&lt;(B34+4000),C35,B34)</f>
        <v>0</v>
      </c>
      <c r="D36" s="2"/>
      <c r="E36" s="2"/>
      <c r="F36" s="2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9" x14ac:dyDescent="0.25">
      <c r="A37" s="2">
        <v>2021</v>
      </c>
      <c r="B37" s="2">
        <v>30000</v>
      </c>
      <c r="C37" s="2">
        <f>E29</f>
        <v>0</v>
      </c>
      <c r="D37" s="2">
        <f>B37+C37-C36</f>
        <v>30000</v>
      </c>
      <c r="E37" s="4">
        <f>B37*0.11</f>
        <v>3300</v>
      </c>
      <c r="F37" s="7">
        <f>E37+D37</f>
        <v>33300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9" x14ac:dyDescent="0.25">
      <c r="A38" s="2"/>
      <c r="B38" s="2"/>
      <c r="C38" s="2"/>
      <c r="D38" s="2"/>
      <c r="E38" s="2"/>
      <c r="F38" s="2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Aarhus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Uffe Pilegård Larsen</dc:creator>
  <cp:lastModifiedBy>Microsoft Office User</cp:lastModifiedBy>
  <dcterms:created xsi:type="dcterms:W3CDTF">2021-02-09T14:31:52Z</dcterms:created>
  <dcterms:modified xsi:type="dcterms:W3CDTF">2021-04-21T14:04:29Z</dcterms:modified>
</cp:coreProperties>
</file>